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5c85744d4966f44/Dohrn Consulting/Blogs/Blogs/Cruises/ABC Cruise/ABC/Notes/"/>
    </mc:Choice>
  </mc:AlternateContent>
  <xr:revisionPtr revIDLastSave="606" documentId="8_{9D43E564-B30C-4985-8DA6-13F1EFEC22B7}" xr6:coauthVersionLast="47" xr6:coauthVersionMax="47" xr10:uidLastSave="{6E919808-4413-4C0E-AF25-762B23540976}"/>
  <bookViews>
    <workbookView xWindow="19200" yWindow="0" windowWidth="23810" windowHeight="20880" xr2:uid="{733BE6A5-931B-454E-9DFE-C2B07AB670FC}"/>
  </bookViews>
  <sheets>
    <sheet name="HIA Calculator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3" i="2"/>
  <c r="F52" i="2"/>
  <c r="F55" i="2" s="1"/>
  <c r="F46" i="2"/>
  <c r="F44" i="2"/>
  <c r="F43" i="2"/>
  <c r="F42" i="2"/>
  <c r="F45" i="2" s="1"/>
  <c r="F47" i="2" s="1"/>
  <c r="F35" i="2"/>
  <c r="F33" i="2"/>
  <c r="C33" i="2"/>
  <c r="F32" i="2"/>
  <c r="C32" i="2"/>
  <c r="F31" i="2"/>
  <c r="C31" i="2"/>
  <c r="F30" i="2"/>
  <c r="F34" i="2" s="1"/>
  <c r="F36" i="2" s="1"/>
  <c r="C30" i="2"/>
  <c r="E21" i="2"/>
  <c r="D21" i="2"/>
  <c r="F20" i="2"/>
  <c r="C20" i="2"/>
  <c r="F19" i="2"/>
  <c r="C19" i="2"/>
  <c r="C18" i="2"/>
  <c r="F18" i="2" s="1"/>
  <c r="F21" i="2" s="1"/>
  <c r="F22" i="2" s="1"/>
  <c r="F17" i="2"/>
  <c r="C17" i="2"/>
  <c r="F16" i="2"/>
  <c r="C16" i="2"/>
  <c r="B7" i="2"/>
  <c r="F35" i="1"/>
  <c r="F53" i="1"/>
  <c r="F46" i="1"/>
  <c r="D21" i="1"/>
  <c r="E21" i="1"/>
  <c r="F23" i="2" l="1"/>
  <c r="F24" i="2"/>
  <c r="B8" i="2" s="1"/>
  <c r="B9" i="2"/>
  <c r="B10" i="2" s="1"/>
  <c r="F54" i="1"/>
  <c r="F52" i="1"/>
  <c r="F43" i="1"/>
  <c r="F44" i="1"/>
  <c r="F42" i="1"/>
  <c r="C32" i="1"/>
  <c r="F32" i="1" s="1"/>
  <c r="C31" i="1"/>
  <c r="F31" i="1" s="1"/>
  <c r="C33" i="1"/>
  <c r="F33" i="1" s="1"/>
  <c r="C30" i="1"/>
  <c r="F30" i="1" s="1"/>
  <c r="C20" i="1"/>
  <c r="F20" i="1" s="1"/>
  <c r="C17" i="1"/>
  <c r="F17" i="1" s="1"/>
  <c r="C18" i="1"/>
  <c r="F18" i="1" s="1"/>
  <c r="C19" i="1"/>
  <c r="F19" i="1" s="1"/>
  <c r="C16" i="1"/>
  <c r="F16" i="1" s="1"/>
  <c r="B7" i="1"/>
  <c r="F55" i="1" l="1"/>
  <c r="F45" i="1"/>
  <c r="F34" i="1"/>
  <c r="F36" i="1" s="1"/>
  <c r="F21" i="1"/>
  <c r="F22" i="1" s="1"/>
  <c r="F47" i="1" l="1"/>
  <c r="B9" i="1"/>
  <c r="F23" i="1"/>
  <c r="F24" i="1" s="1"/>
  <c r="B8" i="1" l="1"/>
  <c r="B10" i="1" s="1"/>
</calcChain>
</file>

<file path=xl/sharedStrings.xml><?xml version="1.0" encoding="utf-8"?>
<sst xmlns="http://schemas.openxmlformats.org/spreadsheetml/2006/main" count="187" uniqueCount="81">
  <si>
    <t>Number of Cruise Days</t>
  </si>
  <si>
    <t>Total Cost</t>
  </si>
  <si>
    <t>Cocktails</t>
  </si>
  <si>
    <t>Wine</t>
  </si>
  <si>
    <t>Coffee &amp; Tea</t>
  </si>
  <si>
    <t>Total Drink Cost / Day</t>
  </si>
  <si>
    <t>Surf Only Available with HIA</t>
  </si>
  <si>
    <t>Premium</t>
  </si>
  <si>
    <t>Stream</t>
  </si>
  <si>
    <t>Total Cost / Cruise</t>
  </si>
  <si>
    <t>Pinnacle</t>
  </si>
  <si>
    <t>Canaletto</t>
  </si>
  <si>
    <t>Tamarind</t>
  </si>
  <si>
    <t>1st Shore Excursion Trip</t>
  </si>
  <si>
    <t>Approx Cost</t>
  </si>
  <si>
    <t>2nd Shore Excursion Trip</t>
  </si>
  <si>
    <t>3rd Shore Excursion Trip</t>
  </si>
  <si>
    <t>Total</t>
  </si>
  <si>
    <t>Cost with 
Service Charge</t>
  </si>
  <si>
    <t xml:space="preserve">**Dining Service Charge (18%) </t>
  </si>
  <si>
    <t xml:space="preserve">**Beverage Service Charge (18%) </t>
  </si>
  <si>
    <t>Sel De Mer (Rudi's)</t>
  </si>
  <si>
    <t xml:space="preserve"> </t>
  </si>
  <si>
    <t>Value Covered by Have It All</t>
  </si>
  <si>
    <t xml:space="preserve">Footnote </t>
  </si>
  <si>
    <t>Example based on 2 adults, 7-night cruise.</t>
  </si>
  <si>
    <t>Pop / Soda / Water</t>
  </si>
  <si>
    <t>HIA Cost $60 pre-cruise and $70 if added onboard</t>
  </si>
  <si>
    <t>6-9 Day Cruise</t>
  </si>
  <si>
    <t>10-20 Day Cruise</t>
  </si>
  <si>
    <t xml:space="preserve">21+ Day Cruise </t>
  </si>
  <si>
    <t>Drink Package</t>
  </si>
  <si>
    <t>15 Drinks per Day</t>
  </si>
  <si>
    <t>Specialty Dining</t>
  </si>
  <si>
    <t>1 Night</t>
  </si>
  <si>
    <t>2 Nights</t>
  </si>
  <si>
    <t>3 Nights</t>
  </si>
  <si>
    <t>$100 per Guest</t>
  </si>
  <si>
    <t>Shore Excursions Credit</t>
  </si>
  <si>
    <t>$200 per Guest</t>
  </si>
  <si>
    <t>$300 per Guest</t>
  </si>
  <si>
    <t xml:space="preserve">Wi-Fi Surf </t>
  </si>
  <si>
    <t>30.99 per Day</t>
  </si>
  <si>
    <t>Drinks for 2nd Guest
Per Day</t>
  </si>
  <si>
    <t>Drinks for 1st Guest
Per Day</t>
  </si>
  <si>
    <t xml:space="preserve">Total </t>
  </si>
  <si>
    <t>Cost per Guest</t>
  </si>
  <si>
    <t>Beer / Mocktails</t>
  </si>
  <si>
    <t>HIA Total Cost for the Cruise</t>
  </si>
  <si>
    <t xml:space="preserve">Holland America Have It All Price Comparison </t>
  </si>
  <si>
    <t>Enter Your Data Below in the Cream Boxes</t>
  </si>
  <si>
    <t xml:space="preserve">Enter your average drinks per guest, per day. </t>
  </si>
  <si>
    <t>Enter number of Cruise Days</t>
  </si>
  <si>
    <t>Number of Guests (HIA requires 2 per stateroom)</t>
  </si>
  <si>
    <t>HIA Cost per Person (Pre-Cruise Pricing)</t>
  </si>
  <si>
    <t>Actual pricing varies by itinerary, ship, and booking promotions.</t>
  </si>
  <si>
    <t>Total Cost per Cruise with HIA Credit</t>
  </si>
  <si>
    <t>Number of Guest</t>
  </si>
  <si>
    <t>Total Credit</t>
  </si>
  <si>
    <t>Total Drink Cost for the Cruise</t>
  </si>
  <si>
    <t>Number of Nights</t>
  </si>
  <si>
    <t>HIA Credit - Enter Dinner Cost with Service Charge / Where you want to dine at (per 2 guest)</t>
  </si>
  <si>
    <t xml:space="preserve">**Surf Only Available with HIA and is included in the price. If you want Wi-Fi and want to compare the savings enter the number of cruise days for Premium or Stream. </t>
  </si>
  <si>
    <t>Total Estimated Cost Without HIA if purchase à la carte</t>
  </si>
  <si>
    <t>Based on 2 people</t>
  </si>
  <si>
    <t>Enter "2" Where You 
Want to Din At</t>
  </si>
  <si>
    <t>Enter "2" for Each
Excursion You're Doing</t>
  </si>
  <si>
    <t>HIA Cost + Additional Upgrades (Above Included Credits)</t>
  </si>
  <si>
    <t>Estimated Savings vs Paying À La Carte</t>
  </si>
  <si>
    <t>HIA Covers Up to 15 Drinks Per Person, Per Day</t>
  </si>
  <si>
    <t>DRINK CALCULATOR</t>
  </si>
  <si>
    <t>SPECIALTY DINING CALCULATOR</t>
  </si>
  <si>
    <t>SHORE EXCURSION CALCULATOR</t>
  </si>
  <si>
    <t>WI-FI CALCULATOR</t>
  </si>
  <si>
    <t>HIA Shore Excursion Credit (Enter Credit based on number of Cruise day. See below)</t>
  </si>
  <si>
    <t>Wi-Fi Cost if Purchased Separately</t>
  </si>
  <si>
    <t>Credits vary based on cruise length and promotion.</t>
  </si>
  <si>
    <t>Adjust the cream-colored boxes to match your own cruise habits.
The numbers change quickly depending on your drink count and excursions.</t>
  </si>
  <si>
    <t>Enter the cost of the Excursion.  Based on 2 people</t>
  </si>
  <si>
    <t>Total Cost per Cruise with HIA Credit - if negative enter "0" for a value</t>
  </si>
  <si>
    <t>Ready to cruise with Holland America?  View Holland America Cruises Here!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</si>
</sst>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3" xfId="0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4" fontId="0" fillId="3" borderId="14" xfId="1" applyFont="1" applyFill="1" applyBorder="1" applyAlignment="1">
      <alignment horizontal="center"/>
    </xf>
    <xf numFmtId="44" fontId="0" fillId="3" borderId="9" xfId="1" applyFont="1" applyFill="1" applyBorder="1" applyAlignment="1">
      <alignment horizontal="center"/>
    </xf>
    <xf numFmtId="0" fontId="2" fillId="5" borderId="4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44" fontId="0" fillId="0" borderId="13" xfId="0" applyNumberFormat="1" applyBorder="1" applyAlignment="1">
      <alignment horizontal="center"/>
    </xf>
    <xf numFmtId="0" fontId="0" fillId="6" borderId="12" xfId="0" applyFill="1" applyBorder="1" applyAlignment="1">
      <alignment horizontal="left" indent="1"/>
    </xf>
    <xf numFmtId="0" fontId="0" fillId="6" borderId="7" xfId="0" applyFill="1" applyBorder="1" applyAlignment="1">
      <alignment horizontal="left" indent="1"/>
    </xf>
    <xf numFmtId="44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/>
    <xf numFmtId="44" fontId="0" fillId="6" borderId="14" xfId="1" applyFont="1" applyFill="1" applyBorder="1" applyAlignment="1">
      <alignment horizontal="center"/>
    </xf>
    <xf numFmtId="44" fontId="0" fillId="6" borderId="9" xfId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44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wrapText="1"/>
    </xf>
    <xf numFmtId="44" fontId="0" fillId="7" borderId="15" xfId="0" applyNumberFormat="1" applyFill="1" applyBorder="1" applyAlignment="1">
      <alignment horizontal="center"/>
    </xf>
    <xf numFmtId="44" fontId="0" fillId="7" borderId="14" xfId="0" applyNumberFormat="1" applyFill="1" applyBorder="1" applyAlignment="1">
      <alignment horizontal="center"/>
    </xf>
    <xf numFmtId="44" fontId="0" fillId="7" borderId="9" xfId="0" applyNumberForma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4" fontId="0" fillId="7" borderId="13" xfId="0" applyNumberFormat="1" applyFill="1" applyBorder="1" applyAlignment="1">
      <alignment horizontal="center"/>
    </xf>
    <xf numFmtId="44" fontId="2" fillId="7" borderId="4" xfId="1" applyFont="1" applyFill="1" applyBorder="1" applyAlignment="1">
      <alignment horizontal="center"/>
    </xf>
    <xf numFmtId="0" fontId="2" fillId="7" borderId="9" xfId="0" applyFont="1" applyFill="1" applyBorder="1"/>
    <xf numFmtId="44" fontId="2" fillId="7" borderId="1" xfId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4" fontId="2" fillId="7" borderId="9" xfId="1" applyFont="1" applyFill="1" applyBorder="1" applyAlignment="1">
      <alignment horizontal="center"/>
    </xf>
    <xf numFmtId="0" fontId="2" fillId="7" borderId="5" xfId="0" applyFont="1" applyFill="1" applyBorder="1"/>
    <xf numFmtId="0" fontId="0" fillId="7" borderId="2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44" fontId="2" fillId="7" borderId="9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0" fillId="6" borderId="14" xfId="0" applyFill="1" applyBorder="1" applyAlignment="1">
      <alignment horizontal="left" indent="1"/>
    </xf>
    <xf numFmtId="44" fontId="0" fillId="6" borderId="0" xfId="1" applyFont="1" applyFill="1" applyBorder="1" applyAlignment="1">
      <alignment horizontal="center"/>
    </xf>
    <xf numFmtId="0" fontId="0" fillId="6" borderId="9" xfId="0" applyFill="1" applyBorder="1" applyAlignment="1">
      <alignment horizontal="left" indent="1"/>
    </xf>
    <xf numFmtId="44" fontId="0" fillId="6" borderId="1" xfId="1" applyFont="1" applyFill="1" applyBorder="1" applyAlignment="1">
      <alignment horizontal="center"/>
    </xf>
    <xf numFmtId="0" fontId="0" fillId="6" borderId="15" xfId="0" applyFill="1" applyBorder="1"/>
    <xf numFmtId="0" fontId="0" fillId="6" borderId="14" xfId="0" applyFill="1" applyBorder="1"/>
    <xf numFmtId="0" fontId="0" fillId="6" borderId="9" xfId="0" applyFill="1" applyBorder="1"/>
    <xf numFmtId="0" fontId="0" fillId="0" borderId="12" xfId="0" applyBorder="1"/>
    <xf numFmtId="44" fontId="0" fillId="6" borderId="11" xfId="1" applyFont="1" applyFill="1" applyBorder="1" applyAlignment="1">
      <alignment horizontal="center"/>
    </xf>
    <xf numFmtId="0" fontId="0" fillId="6" borderId="4" xfId="0" applyFill="1" applyBorder="1"/>
    <xf numFmtId="0" fontId="0" fillId="6" borderId="2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0" borderId="12" xfId="0" applyFont="1" applyBorder="1"/>
    <xf numFmtId="44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7" borderId="14" xfId="0" applyNumberFormat="1" applyFont="1" applyFill="1" applyBorder="1" applyAlignment="1">
      <alignment horizontal="center"/>
    </xf>
    <xf numFmtId="0" fontId="2" fillId="7" borderId="14" xfId="0" applyFont="1" applyFill="1" applyBorder="1"/>
    <xf numFmtId="0" fontId="2" fillId="8" borderId="14" xfId="0" applyFont="1" applyFill="1" applyBorder="1"/>
    <xf numFmtId="0" fontId="2" fillId="8" borderId="9" xfId="0" applyFont="1" applyFill="1" applyBorder="1"/>
    <xf numFmtId="44" fontId="0" fillId="5" borderId="4" xfId="1" applyFont="1" applyFill="1" applyBorder="1" applyAlignment="1">
      <alignment horizontal="center"/>
    </xf>
    <xf numFmtId="0" fontId="2" fillId="8" borderId="5" xfId="0" applyFont="1" applyFill="1" applyBorder="1"/>
    <xf numFmtId="0" fontId="3" fillId="3" borderId="4" xfId="0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44" fontId="2" fillId="5" borderId="4" xfId="1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2" fillId="7" borderId="7" xfId="0" applyFont="1" applyFill="1" applyBorder="1"/>
    <xf numFmtId="0" fontId="2" fillId="7" borderId="8" xfId="0" applyFont="1" applyFill="1" applyBorder="1" applyAlignment="1">
      <alignment horizontal="center"/>
    </xf>
    <xf numFmtId="44" fontId="0" fillId="6" borderId="3" xfId="1" applyFont="1" applyFill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0" xfId="0" applyNumberFormat="1"/>
    <xf numFmtId="0" fontId="4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7" borderId="4" xfId="0" applyFont="1" applyFill="1" applyBorder="1"/>
    <xf numFmtId="0" fontId="0" fillId="6" borderId="14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4" fontId="2" fillId="3" borderId="9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3" xfId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2" fillId="9" borderId="12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6" fillId="0" borderId="7" xfId="2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kqlhce.com/click-101446289-7299361?sid=HIA&amp;url=https%3A%2F%2Fwww.cruisedirect.com%2Fcruise-line%2Fholland-ame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7F9E-E405-4D88-BA95-04D30EA40464}">
  <dimension ref="A1:J70"/>
  <sheetViews>
    <sheetView tabSelected="1" topLeftCell="A28" zoomScale="90" zoomScaleNormal="90" workbookViewId="0">
      <selection activeCell="A75" sqref="A75"/>
    </sheetView>
  </sheetViews>
  <sheetFormatPr defaultRowHeight="14.4" x14ac:dyDescent="0.3"/>
  <cols>
    <col min="1" max="1" width="85.44140625" bestFit="1" customWidth="1"/>
    <col min="2" max="2" width="24.77734375" style="1" customWidth="1"/>
    <col min="3" max="3" width="25.77734375" style="1" bestFit="1" customWidth="1"/>
    <col min="4" max="5" width="24.77734375" style="1" customWidth="1"/>
    <col min="6" max="6" width="12.77734375" style="1" customWidth="1"/>
  </cols>
  <sheetData>
    <row r="1" spans="1:6" ht="31.2" x14ac:dyDescent="0.3">
      <c r="A1" s="102" t="s">
        <v>77</v>
      </c>
    </row>
    <row r="2" spans="1:6" x14ac:dyDescent="0.3">
      <c r="A2" s="106" t="s">
        <v>49</v>
      </c>
      <c r="B2" s="107"/>
      <c r="C2" s="107"/>
      <c r="D2" s="107"/>
      <c r="E2" s="107"/>
      <c r="F2" s="108"/>
    </row>
    <row r="3" spans="1:6" x14ac:dyDescent="0.3">
      <c r="A3" s="62"/>
      <c r="F3" s="10"/>
    </row>
    <row r="4" spans="1:6" x14ac:dyDescent="0.3">
      <c r="A4" s="22" t="s">
        <v>54</v>
      </c>
      <c r="B4" s="77">
        <v>60</v>
      </c>
      <c r="C4" s="5"/>
      <c r="D4" s="5"/>
      <c r="F4" s="10"/>
    </row>
    <row r="5" spans="1:6" x14ac:dyDescent="0.3">
      <c r="A5" s="75" t="s">
        <v>53</v>
      </c>
      <c r="B5" s="11"/>
      <c r="F5" s="10"/>
    </row>
    <row r="6" spans="1:6" x14ac:dyDescent="0.3">
      <c r="A6" s="76" t="s">
        <v>0</v>
      </c>
      <c r="B6" s="12"/>
      <c r="F6" s="10"/>
    </row>
    <row r="7" spans="1:6" x14ac:dyDescent="0.3">
      <c r="A7" s="74" t="s">
        <v>48</v>
      </c>
      <c r="B7" s="73">
        <f>B4*B5*B6</f>
        <v>0</v>
      </c>
      <c r="C7" s="7"/>
      <c r="D7" s="7"/>
      <c r="F7" s="10"/>
    </row>
    <row r="8" spans="1:6" x14ac:dyDescent="0.3">
      <c r="A8" s="93" t="s">
        <v>67</v>
      </c>
      <c r="B8" s="37">
        <f>F24+F36+F47+B7</f>
        <v>0</v>
      </c>
      <c r="C8" s="7"/>
      <c r="D8" s="7"/>
      <c r="F8" s="10"/>
    </row>
    <row r="9" spans="1:6" x14ac:dyDescent="0.3">
      <c r="A9" s="45" t="s">
        <v>63</v>
      </c>
      <c r="B9" s="53">
        <f>F22+F34+F45+F55</f>
        <v>0</v>
      </c>
      <c r="C9" s="7"/>
      <c r="D9" s="7"/>
      <c r="F9" s="10"/>
    </row>
    <row r="10" spans="1:6" x14ac:dyDescent="0.3">
      <c r="A10" s="32" t="s">
        <v>68</v>
      </c>
      <c r="B10" s="31">
        <f>B9-B8</f>
        <v>0</v>
      </c>
      <c r="C10" s="7"/>
      <c r="D10" s="7"/>
      <c r="F10" s="10"/>
    </row>
    <row r="11" spans="1:6" x14ac:dyDescent="0.3">
      <c r="A11" s="69"/>
      <c r="B11" s="7"/>
      <c r="C11" s="7"/>
      <c r="D11" s="7"/>
      <c r="F11" s="10"/>
    </row>
    <row r="12" spans="1:6" x14ac:dyDescent="0.3">
      <c r="A12" s="103" t="s">
        <v>50</v>
      </c>
      <c r="B12" s="104"/>
      <c r="C12" s="104"/>
      <c r="D12" s="104"/>
      <c r="E12" s="104"/>
      <c r="F12" s="105"/>
    </row>
    <row r="13" spans="1:6" x14ac:dyDescent="0.3">
      <c r="A13" s="99"/>
      <c r="B13" s="71"/>
      <c r="C13" s="71"/>
      <c r="D13" s="71"/>
      <c r="E13" s="71"/>
      <c r="F13" s="100"/>
    </row>
    <row r="14" spans="1:6" x14ac:dyDescent="0.3">
      <c r="A14" s="62"/>
      <c r="D14" s="109" t="s">
        <v>51</v>
      </c>
      <c r="E14" s="110"/>
      <c r="F14" s="10"/>
    </row>
    <row r="15" spans="1:6" ht="28.8" x14ac:dyDescent="0.3">
      <c r="A15" s="25" t="s">
        <v>70</v>
      </c>
      <c r="B15" s="26" t="s">
        <v>14</v>
      </c>
      <c r="C15" s="27" t="s">
        <v>18</v>
      </c>
      <c r="D15" s="16" t="s">
        <v>44</v>
      </c>
      <c r="E15" s="17" t="s">
        <v>43</v>
      </c>
      <c r="F15" s="38" t="s">
        <v>45</v>
      </c>
    </row>
    <row r="16" spans="1:6" x14ac:dyDescent="0.3">
      <c r="A16" s="29" t="s">
        <v>26</v>
      </c>
      <c r="B16" s="33">
        <v>3</v>
      </c>
      <c r="C16" s="33">
        <f>B16*1.18</f>
        <v>3.54</v>
      </c>
      <c r="D16" s="11"/>
      <c r="E16" s="13"/>
      <c r="F16" s="39">
        <f>(C16*D16)+(C16*E16)</f>
        <v>0</v>
      </c>
    </row>
    <row r="17" spans="1:8" x14ac:dyDescent="0.3">
      <c r="A17" s="29" t="s">
        <v>4</v>
      </c>
      <c r="B17" s="33">
        <v>3</v>
      </c>
      <c r="C17" s="33">
        <f t="shared" ref="C17:C19" si="0">B17*1.18</f>
        <v>3.54</v>
      </c>
      <c r="D17" s="11"/>
      <c r="E17" s="13"/>
      <c r="F17" s="40">
        <f t="shared" ref="F17:F20" si="1">(C17*D17)+(C17*E17)</f>
        <v>0</v>
      </c>
    </row>
    <row r="18" spans="1:8" x14ac:dyDescent="0.3">
      <c r="A18" s="29" t="s">
        <v>47</v>
      </c>
      <c r="B18" s="33">
        <v>7.75</v>
      </c>
      <c r="C18" s="33">
        <f t="shared" si="0"/>
        <v>9.1449999999999996</v>
      </c>
      <c r="D18" s="11"/>
      <c r="E18" s="13"/>
      <c r="F18" s="40">
        <f t="shared" si="1"/>
        <v>0</v>
      </c>
    </row>
    <row r="19" spans="1:8" x14ac:dyDescent="0.3">
      <c r="A19" s="29" t="s">
        <v>2</v>
      </c>
      <c r="B19" s="33">
        <v>12</v>
      </c>
      <c r="C19" s="33">
        <f t="shared" si="0"/>
        <v>14.16</v>
      </c>
      <c r="D19" s="11"/>
      <c r="E19" s="13"/>
      <c r="F19" s="40">
        <f t="shared" si="1"/>
        <v>0</v>
      </c>
    </row>
    <row r="20" spans="1:8" x14ac:dyDescent="0.3">
      <c r="A20" s="30" t="s">
        <v>3</v>
      </c>
      <c r="B20" s="34">
        <v>12</v>
      </c>
      <c r="C20" s="34">
        <f>B20*1.18</f>
        <v>14.16</v>
      </c>
      <c r="D20" s="12"/>
      <c r="E20" s="14"/>
      <c r="F20" s="41">
        <f t="shared" si="1"/>
        <v>0</v>
      </c>
    </row>
    <row r="21" spans="1:8" x14ac:dyDescent="0.3">
      <c r="A21" s="35" t="s">
        <v>5</v>
      </c>
      <c r="B21" s="36"/>
      <c r="C21" s="36"/>
      <c r="D21" s="36">
        <f>SUM(D16:D20)</f>
        <v>0</v>
      </c>
      <c r="E21" s="36">
        <f>SUM(E16:E20)</f>
        <v>0</v>
      </c>
      <c r="F21" s="37">
        <f>SUM(F16:F20)</f>
        <v>0</v>
      </c>
      <c r="H21" s="88"/>
    </row>
    <row r="22" spans="1:8" x14ac:dyDescent="0.3">
      <c r="A22" s="35" t="s">
        <v>59</v>
      </c>
      <c r="B22" s="91"/>
      <c r="C22" s="36"/>
      <c r="D22" s="36"/>
      <c r="E22" s="42"/>
      <c r="F22" s="37">
        <f>F21*B6</f>
        <v>0</v>
      </c>
    </row>
    <row r="23" spans="1:8" x14ac:dyDescent="0.3">
      <c r="A23" s="78" t="s">
        <v>69</v>
      </c>
      <c r="B23" s="89"/>
      <c r="C23" s="90"/>
      <c r="D23" s="89"/>
      <c r="E23" s="26" t="s">
        <v>58</v>
      </c>
      <c r="F23" s="82">
        <f>F22</f>
        <v>0</v>
      </c>
      <c r="G23" s="88"/>
    </row>
    <row r="24" spans="1:8" x14ac:dyDescent="0.3">
      <c r="A24" s="50" t="s">
        <v>56</v>
      </c>
      <c r="B24" s="92"/>
      <c r="C24" s="51"/>
      <c r="D24" s="51"/>
      <c r="E24" s="52"/>
      <c r="F24" s="49">
        <f>F22-F23</f>
        <v>0</v>
      </c>
    </row>
    <row r="25" spans="1:8" x14ac:dyDescent="0.3">
      <c r="A25" s="62" t="s">
        <v>20</v>
      </c>
      <c r="B25" s="5"/>
      <c r="C25" s="5"/>
      <c r="D25" s="5"/>
      <c r="F25" s="28"/>
    </row>
    <row r="26" spans="1:8" x14ac:dyDescent="0.3">
      <c r="A26" s="62"/>
      <c r="B26" s="5"/>
      <c r="C26" s="5"/>
      <c r="D26" s="5"/>
      <c r="F26" s="28"/>
    </row>
    <row r="27" spans="1:8" x14ac:dyDescent="0.3">
      <c r="A27" s="62"/>
      <c r="B27" s="5"/>
      <c r="C27" s="5"/>
      <c r="D27" s="5"/>
      <c r="F27" s="28"/>
    </row>
    <row r="28" spans="1:8" x14ac:dyDescent="0.3">
      <c r="A28" s="62"/>
      <c r="D28" s="109" t="s">
        <v>64</v>
      </c>
      <c r="E28" s="110"/>
      <c r="F28" s="10"/>
    </row>
    <row r="29" spans="1:8" ht="28.8" x14ac:dyDescent="0.3">
      <c r="A29" s="22" t="s">
        <v>71</v>
      </c>
      <c r="B29" s="26" t="s">
        <v>14</v>
      </c>
      <c r="C29" s="54" t="s">
        <v>18</v>
      </c>
      <c r="D29" s="16"/>
      <c r="E29" s="16" t="s">
        <v>65</v>
      </c>
      <c r="F29" s="42" t="s">
        <v>17</v>
      </c>
    </row>
    <row r="30" spans="1:8" x14ac:dyDescent="0.3">
      <c r="A30" s="55" t="s">
        <v>11</v>
      </c>
      <c r="B30" s="33">
        <v>25</v>
      </c>
      <c r="C30" s="56">
        <f>B30*1.18</f>
        <v>29.5</v>
      </c>
      <c r="D30" s="83"/>
      <c r="E30" s="15"/>
      <c r="F30" s="43">
        <f>C30*E30</f>
        <v>0</v>
      </c>
    </row>
    <row r="31" spans="1:8" x14ac:dyDescent="0.3">
      <c r="A31" s="55" t="s">
        <v>12</v>
      </c>
      <c r="B31" s="33">
        <v>35</v>
      </c>
      <c r="C31" s="56">
        <f t="shared" ref="C31:C33" si="2">B31*1.18</f>
        <v>41.3</v>
      </c>
      <c r="D31" s="94"/>
      <c r="E31" s="11"/>
      <c r="F31" s="43">
        <f>C31*E31</f>
        <v>0</v>
      </c>
    </row>
    <row r="32" spans="1:8" x14ac:dyDescent="0.3">
      <c r="A32" s="55" t="s">
        <v>10</v>
      </c>
      <c r="B32" s="33">
        <v>52</v>
      </c>
      <c r="C32" s="56">
        <f t="shared" si="2"/>
        <v>61.36</v>
      </c>
      <c r="D32" s="94"/>
      <c r="E32" s="11"/>
      <c r="F32" s="43">
        <f>C32*E32</f>
        <v>0</v>
      </c>
    </row>
    <row r="33" spans="1:6" x14ac:dyDescent="0.3">
      <c r="A33" s="57" t="s">
        <v>21</v>
      </c>
      <c r="B33" s="34">
        <v>55</v>
      </c>
      <c r="C33" s="58">
        <f t="shared" si="2"/>
        <v>64.899999999999991</v>
      </c>
      <c r="D33" s="95"/>
      <c r="E33" s="12"/>
      <c r="F33" s="43">
        <f>C33*E33</f>
        <v>0</v>
      </c>
    </row>
    <row r="34" spans="1:6" x14ac:dyDescent="0.3">
      <c r="A34" s="45" t="s">
        <v>9</v>
      </c>
      <c r="B34" s="46"/>
      <c r="C34" s="46"/>
      <c r="D34" s="46"/>
      <c r="E34" s="47"/>
      <c r="F34" s="44">
        <f>SUM(F30:F33)</f>
        <v>0</v>
      </c>
    </row>
    <row r="35" spans="1:6" x14ac:dyDescent="0.3">
      <c r="A35" s="78" t="s">
        <v>61</v>
      </c>
      <c r="B35" s="80"/>
      <c r="C35" s="81" t="s">
        <v>60</v>
      </c>
      <c r="D35" s="79"/>
      <c r="E35" s="23" t="s">
        <v>58</v>
      </c>
      <c r="F35" s="82">
        <f>B35*D35*2</f>
        <v>0</v>
      </c>
    </row>
    <row r="36" spans="1:6" x14ac:dyDescent="0.3">
      <c r="A36" s="50" t="s">
        <v>56</v>
      </c>
      <c r="B36" s="51"/>
      <c r="C36" s="51"/>
      <c r="D36" s="51"/>
      <c r="E36" s="52"/>
      <c r="F36" s="49">
        <f>F34-F35</f>
        <v>0</v>
      </c>
    </row>
    <row r="37" spans="1:6" x14ac:dyDescent="0.3">
      <c r="A37" s="62" t="s">
        <v>19</v>
      </c>
      <c r="B37" s="70"/>
      <c r="C37" s="70"/>
      <c r="D37" s="70"/>
      <c r="E37" s="71"/>
      <c r="F37" s="72"/>
    </row>
    <row r="38" spans="1:6" x14ac:dyDescent="0.3">
      <c r="A38" s="62"/>
      <c r="B38" s="70"/>
      <c r="C38" s="70"/>
      <c r="D38" s="70"/>
      <c r="E38" s="71"/>
      <c r="F38" s="72"/>
    </row>
    <row r="39" spans="1:6" x14ac:dyDescent="0.3">
      <c r="A39" s="62"/>
      <c r="B39" s="70"/>
      <c r="C39" s="70"/>
      <c r="D39" s="70"/>
      <c r="E39" s="71"/>
      <c r="F39" s="72"/>
    </row>
    <row r="40" spans="1:6" x14ac:dyDescent="0.3">
      <c r="A40" s="62"/>
      <c r="B40" s="111" t="s">
        <v>78</v>
      </c>
      <c r="C40" s="112"/>
      <c r="D40" s="112"/>
      <c r="E40" s="113"/>
      <c r="F40" s="10"/>
    </row>
    <row r="41" spans="1:6" ht="28.8" x14ac:dyDescent="0.3">
      <c r="A41" s="22" t="s">
        <v>72</v>
      </c>
      <c r="B41" s="19" t="s">
        <v>46</v>
      </c>
      <c r="C41" s="18"/>
      <c r="D41" s="19"/>
      <c r="E41" s="98" t="s">
        <v>66</v>
      </c>
      <c r="F41" s="48" t="s">
        <v>17</v>
      </c>
    </row>
    <row r="42" spans="1:6" x14ac:dyDescent="0.3">
      <c r="A42" s="59" t="s">
        <v>13</v>
      </c>
      <c r="B42" s="20"/>
      <c r="C42" s="56"/>
      <c r="D42" s="83"/>
      <c r="E42" s="13"/>
      <c r="F42" s="39">
        <f>(B42*D42)+(B42*E42)</f>
        <v>0</v>
      </c>
    </row>
    <row r="43" spans="1:6" x14ac:dyDescent="0.3">
      <c r="A43" s="60" t="s">
        <v>15</v>
      </c>
      <c r="B43" s="20"/>
      <c r="C43" s="56"/>
      <c r="D43" s="94"/>
      <c r="E43" s="13"/>
      <c r="F43" s="40">
        <f t="shared" ref="F43:F44" si="3">(B43*D43)+(B43*E43)</f>
        <v>0</v>
      </c>
    </row>
    <row r="44" spans="1:6" x14ac:dyDescent="0.3">
      <c r="A44" s="61" t="s">
        <v>16</v>
      </c>
      <c r="B44" s="21"/>
      <c r="C44" s="58"/>
      <c r="D44" s="95"/>
      <c r="E44" s="14"/>
      <c r="F44" s="41">
        <f t="shared" si="3"/>
        <v>0</v>
      </c>
    </row>
    <row r="45" spans="1:6" x14ac:dyDescent="0.3">
      <c r="A45" s="50" t="s">
        <v>9</v>
      </c>
      <c r="B45" s="51"/>
      <c r="C45" s="51"/>
      <c r="D45" s="51"/>
      <c r="E45" s="51"/>
      <c r="F45" s="44">
        <f>SUM(F42:F44)</f>
        <v>0</v>
      </c>
    </row>
    <row r="46" spans="1:6" x14ac:dyDescent="0.3">
      <c r="A46" s="78" t="s">
        <v>74</v>
      </c>
      <c r="B46" s="80"/>
      <c r="C46" s="81" t="s">
        <v>57</v>
      </c>
      <c r="D46" s="96">
        <v>2</v>
      </c>
      <c r="E46" s="23" t="s">
        <v>58</v>
      </c>
      <c r="F46" s="82">
        <f>B46*D46</f>
        <v>0</v>
      </c>
    </row>
    <row r="47" spans="1:6" x14ac:dyDescent="0.3">
      <c r="A47" s="50" t="s">
        <v>79</v>
      </c>
      <c r="B47" s="51"/>
      <c r="C47" s="51"/>
      <c r="D47" s="51"/>
      <c r="E47" s="52"/>
      <c r="F47" s="97">
        <f>F45-F46</f>
        <v>0</v>
      </c>
    </row>
    <row r="48" spans="1:6" x14ac:dyDescent="0.3">
      <c r="A48" s="69"/>
      <c r="F48" s="101"/>
    </row>
    <row r="49" spans="1:10" x14ac:dyDescent="0.3">
      <c r="A49" s="69"/>
      <c r="F49" s="72"/>
      <c r="J49" t="s">
        <v>22</v>
      </c>
    </row>
    <row r="50" spans="1:10" x14ac:dyDescent="0.3">
      <c r="A50" s="62"/>
      <c r="C50" s="19" t="s">
        <v>52</v>
      </c>
      <c r="F50" s="10"/>
    </row>
    <row r="51" spans="1:10" x14ac:dyDescent="0.3">
      <c r="A51" s="25" t="s">
        <v>73</v>
      </c>
      <c r="B51" s="24" t="s">
        <v>14</v>
      </c>
      <c r="C51" s="19" t="s">
        <v>0</v>
      </c>
      <c r="D51" s="4"/>
      <c r="E51" s="4"/>
      <c r="F51" s="48" t="s">
        <v>1</v>
      </c>
    </row>
    <row r="52" spans="1:10" x14ac:dyDescent="0.3">
      <c r="A52" s="59" t="s">
        <v>6</v>
      </c>
      <c r="B52" s="63">
        <v>30.99</v>
      </c>
      <c r="C52" s="83"/>
      <c r="D52" s="5"/>
      <c r="F52" s="39">
        <f>C52*B52</f>
        <v>0</v>
      </c>
    </row>
    <row r="53" spans="1:10" x14ac:dyDescent="0.3">
      <c r="A53" s="59" t="s">
        <v>7</v>
      </c>
      <c r="B53" s="86">
        <v>35.99</v>
      </c>
      <c r="C53" s="15"/>
      <c r="D53" s="87"/>
      <c r="E53" s="6"/>
      <c r="F53" s="39">
        <f>C53*B53</f>
        <v>0</v>
      </c>
    </row>
    <row r="54" spans="1:10" x14ac:dyDescent="0.3">
      <c r="A54" s="61" t="s">
        <v>8</v>
      </c>
      <c r="B54" s="58">
        <v>46.99</v>
      </c>
      <c r="C54" s="12"/>
      <c r="D54" s="3"/>
      <c r="E54" s="2"/>
      <c r="F54" s="41">
        <f t="shared" ref="F54" si="4">C54*B54</f>
        <v>0</v>
      </c>
    </row>
    <row r="55" spans="1:10" x14ac:dyDescent="0.3">
      <c r="A55" s="84" t="s">
        <v>75</v>
      </c>
      <c r="B55" s="47"/>
      <c r="C55" s="47"/>
      <c r="D55" s="47"/>
      <c r="E55" s="85"/>
      <c r="F55" s="53">
        <f>SUM(F52:F54)</f>
        <v>0</v>
      </c>
    </row>
    <row r="56" spans="1:10" x14ac:dyDescent="0.3">
      <c r="A56" s="62" t="s">
        <v>62</v>
      </c>
      <c r="F56" s="10"/>
    </row>
    <row r="57" spans="1:10" x14ac:dyDescent="0.3">
      <c r="A57" s="62"/>
      <c r="F57" s="10"/>
    </row>
    <row r="58" spans="1:10" x14ac:dyDescent="0.3">
      <c r="A58" s="62"/>
      <c r="F58" s="10"/>
    </row>
    <row r="59" spans="1:10" x14ac:dyDescent="0.3">
      <c r="A59" s="22" t="s">
        <v>23</v>
      </c>
      <c r="B59" s="23" t="s">
        <v>28</v>
      </c>
      <c r="C59" s="23" t="s">
        <v>29</v>
      </c>
      <c r="D59" s="24" t="s">
        <v>30</v>
      </c>
      <c r="F59" s="10"/>
    </row>
    <row r="60" spans="1:10" x14ac:dyDescent="0.3">
      <c r="A60" s="64" t="s">
        <v>31</v>
      </c>
      <c r="B60" s="65" t="s">
        <v>32</v>
      </c>
      <c r="C60" s="65" t="s">
        <v>32</v>
      </c>
      <c r="D60" s="66" t="s">
        <v>32</v>
      </c>
      <c r="F60" s="10"/>
    </row>
    <row r="61" spans="1:10" x14ac:dyDescent="0.3">
      <c r="A61" s="64" t="s">
        <v>33</v>
      </c>
      <c r="B61" s="65" t="s">
        <v>34</v>
      </c>
      <c r="C61" s="65" t="s">
        <v>35</v>
      </c>
      <c r="D61" s="66" t="s">
        <v>36</v>
      </c>
      <c r="F61" s="10"/>
    </row>
    <row r="62" spans="1:10" x14ac:dyDescent="0.3">
      <c r="A62" s="64" t="s">
        <v>38</v>
      </c>
      <c r="B62" s="65" t="s">
        <v>37</v>
      </c>
      <c r="C62" s="65" t="s">
        <v>39</v>
      </c>
      <c r="D62" s="66" t="s">
        <v>40</v>
      </c>
      <c r="F62" s="10"/>
    </row>
    <row r="63" spans="1:10" x14ac:dyDescent="0.3">
      <c r="A63" s="61" t="s">
        <v>41</v>
      </c>
      <c r="B63" s="67" t="s">
        <v>42</v>
      </c>
      <c r="C63" s="67" t="s">
        <v>42</v>
      </c>
      <c r="D63" s="68" t="s">
        <v>42</v>
      </c>
      <c r="F63" s="10"/>
    </row>
    <row r="64" spans="1:10" x14ac:dyDescent="0.3">
      <c r="A64" s="62"/>
      <c r="F64" s="10"/>
    </row>
    <row r="65" spans="1:6" x14ac:dyDescent="0.3">
      <c r="A65" s="62" t="s">
        <v>24</v>
      </c>
      <c r="F65" s="10"/>
    </row>
    <row r="66" spans="1:6" x14ac:dyDescent="0.3">
      <c r="A66" s="62" t="s">
        <v>25</v>
      </c>
      <c r="F66" s="10"/>
    </row>
    <row r="67" spans="1:6" x14ac:dyDescent="0.3">
      <c r="A67" s="62" t="s">
        <v>55</v>
      </c>
      <c r="F67" s="10"/>
    </row>
    <row r="68" spans="1:6" x14ac:dyDescent="0.3">
      <c r="A68" t="s">
        <v>76</v>
      </c>
      <c r="F68" s="10"/>
    </row>
    <row r="69" spans="1:6" x14ac:dyDescent="0.3">
      <c r="A69" t="s">
        <v>27</v>
      </c>
      <c r="F69" s="10"/>
    </row>
    <row r="70" spans="1:6" x14ac:dyDescent="0.3">
      <c r="A70" s="114" t="s">
        <v>80</v>
      </c>
      <c r="B70" s="2"/>
      <c r="C70" s="2"/>
      <c r="D70" s="2"/>
      <c r="E70" s="2"/>
      <c r="F70" s="9"/>
    </row>
  </sheetData>
  <mergeCells count="5">
    <mergeCell ref="A12:F12"/>
    <mergeCell ref="A2:F2"/>
    <mergeCell ref="D14:E14"/>
    <mergeCell ref="D28:E28"/>
    <mergeCell ref="B40:E40"/>
  </mergeCells>
  <hyperlinks>
    <hyperlink ref="A70" r:id="rId1" xr:uid="{19A5D523-D924-4F5E-BCE6-FA35D1674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5822-094D-4031-A844-BCFC2922FE2D}">
  <dimension ref="A1:J69"/>
  <sheetViews>
    <sheetView zoomScale="90" zoomScaleNormal="90" workbookViewId="0">
      <selection activeCell="A47" sqref="A47"/>
    </sheetView>
  </sheetViews>
  <sheetFormatPr defaultRowHeight="14.4" x14ac:dyDescent="0.3"/>
  <cols>
    <col min="1" max="1" width="85.44140625" bestFit="1" customWidth="1"/>
    <col min="2" max="2" width="24.77734375" style="1" customWidth="1"/>
    <col min="3" max="3" width="25.77734375" style="1" bestFit="1" customWidth="1"/>
    <col min="4" max="5" width="24.77734375" style="1" customWidth="1"/>
    <col min="6" max="6" width="12.77734375" style="1" customWidth="1"/>
  </cols>
  <sheetData>
    <row r="1" spans="1:6" ht="31.2" x14ac:dyDescent="0.3">
      <c r="A1" s="102" t="s">
        <v>77</v>
      </c>
    </row>
    <row r="2" spans="1:6" x14ac:dyDescent="0.3">
      <c r="A2" s="106" t="s">
        <v>49</v>
      </c>
      <c r="B2" s="107"/>
      <c r="C2" s="107"/>
      <c r="D2" s="107"/>
      <c r="E2" s="107"/>
      <c r="F2" s="108"/>
    </row>
    <row r="3" spans="1:6" x14ac:dyDescent="0.3">
      <c r="A3" s="62"/>
      <c r="F3" s="10"/>
    </row>
    <row r="4" spans="1:6" x14ac:dyDescent="0.3">
      <c r="A4" s="22" t="s">
        <v>54</v>
      </c>
      <c r="B4" s="77">
        <v>60</v>
      </c>
      <c r="C4" s="5"/>
      <c r="D4" s="5"/>
      <c r="F4" s="10"/>
    </row>
    <row r="5" spans="1:6" x14ac:dyDescent="0.3">
      <c r="A5" s="75" t="s">
        <v>53</v>
      </c>
      <c r="B5" s="11">
        <v>2</v>
      </c>
      <c r="F5" s="10"/>
    </row>
    <row r="6" spans="1:6" x14ac:dyDescent="0.3">
      <c r="A6" s="76" t="s">
        <v>0</v>
      </c>
      <c r="B6" s="12">
        <v>7</v>
      </c>
      <c r="F6" s="10"/>
    </row>
    <row r="7" spans="1:6" x14ac:dyDescent="0.3">
      <c r="A7" s="74" t="s">
        <v>48</v>
      </c>
      <c r="B7" s="73">
        <f>B4*B5*B6</f>
        <v>840</v>
      </c>
      <c r="C7" s="7"/>
      <c r="D7" s="7"/>
      <c r="F7" s="10"/>
    </row>
    <row r="8" spans="1:6" x14ac:dyDescent="0.3">
      <c r="A8" s="93" t="s">
        <v>67</v>
      </c>
      <c r="B8" s="37">
        <f>F24+F36+F47+B7</f>
        <v>1092.72</v>
      </c>
      <c r="C8" s="7"/>
      <c r="D8" s="7"/>
      <c r="F8" s="10"/>
    </row>
    <row r="9" spans="1:6" x14ac:dyDescent="0.3">
      <c r="A9" s="45" t="s">
        <v>63</v>
      </c>
      <c r="B9" s="53">
        <f>F22+F34+F45+F55</f>
        <v>1670.7749999999999</v>
      </c>
      <c r="C9" s="7"/>
      <c r="D9" s="7"/>
      <c r="F9" s="10"/>
    </row>
    <row r="10" spans="1:6" x14ac:dyDescent="0.3">
      <c r="A10" s="32" t="s">
        <v>68</v>
      </c>
      <c r="B10" s="31">
        <f>B9-B8</f>
        <v>578.05499999999984</v>
      </c>
      <c r="C10" s="7"/>
      <c r="D10" s="7"/>
      <c r="F10" s="10"/>
    </row>
    <row r="11" spans="1:6" x14ac:dyDescent="0.3">
      <c r="A11" s="69"/>
      <c r="B11" s="7"/>
      <c r="C11" s="7"/>
      <c r="D11" s="7"/>
      <c r="F11" s="10"/>
    </row>
    <row r="12" spans="1:6" x14ac:dyDescent="0.3">
      <c r="A12" s="103" t="s">
        <v>50</v>
      </c>
      <c r="B12" s="104"/>
      <c r="C12" s="104"/>
      <c r="D12" s="104"/>
      <c r="E12" s="104"/>
      <c r="F12" s="105"/>
    </row>
    <row r="13" spans="1:6" x14ac:dyDescent="0.3">
      <c r="A13" s="99"/>
      <c r="B13" s="71"/>
      <c r="C13" s="71"/>
      <c r="D13" s="71"/>
      <c r="E13" s="71"/>
      <c r="F13" s="100"/>
    </row>
    <row r="14" spans="1:6" x14ac:dyDescent="0.3">
      <c r="A14" s="62"/>
      <c r="D14" s="109" t="s">
        <v>51</v>
      </c>
      <c r="E14" s="110"/>
      <c r="F14" s="10"/>
    </row>
    <row r="15" spans="1:6" ht="28.8" x14ac:dyDescent="0.3">
      <c r="A15" s="25" t="s">
        <v>70</v>
      </c>
      <c r="B15" s="26" t="s">
        <v>14</v>
      </c>
      <c r="C15" s="27" t="s">
        <v>18</v>
      </c>
      <c r="D15" s="16" t="s">
        <v>44</v>
      </c>
      <c r="E15" s="17" t="s">
        <v>43</v>
      </c>
      <c r="F15" s="38" t="s">
        <v>45</v>
      </c>
    </row>
    <row r="16" spans="1:6" x14ac:dyDescent="0.3">
      <c r="A16" s="29" t="s">
        <v>26</v>
      </c>
      <c r="B16" s="33">
        <v>3</v>
      </c>
      <c r="C16" s="33">
        <f>B16*1.18</f>
        <v>3.54</v>
      </c>
      <c r="D16" s="11">
        <v>3</v>
      </c>
      <c r="E16" s="13">
        <v>3</v>
      </c>
      <c r="F16" s="39">
        <f>(C16*D16)+(C16*E16)</f>
        <v>21.240000000000002</v>
      </c>
    </row>
    <row r="17" spans="1:8" x14ac:dyDescent="0.3">
      <c r="A17" s="29" t="s">
        <v>4</v>
      </c>
      <c r="B17" s="33">
        <v>3</v>
      </c>
      <c r="C17" s="33">
        <f t="shared" ref="C17:C19" si="0">B17*1.18</f>
        <v>3.54</v>
      </c>
      <c r="D17" s="11">
        <v>2</v>
      </c>
      <c r="E17" s="13">
        <v>2</v>
      </c>
      <c r="F17" s="40">
        <f t="shared" ref="F17:F20" si="1">(C17*D17)+(C17*E17)</f>
        <v>14.16</v>
      </c>
    </row>
    <row r="18" spans="1:8" x14ac:dyDescent="0.3">
      <c r="A18" s="29" t="s">
        <v>47</v>
      </c>
      <c r="B18" s="33">
        <v>7.75</v>
      </c>
      <c r="C18" s="33">
        <f t="shared" si="0"/>
        <v>9.1449999999999996</v>
      </c>
      <c r="D18" s="11">
        <v>3</v>
      </c>
      <c r="E18" s="13">
        <v>0</v>
      </c>
      <c r="F18" s="40">
        <f t="shared" si="1"/>
        <v>27.434999999999999</v>
      </c>
    </row>
    <row r="19" spans="1:8" x14ac:dyDescent="0.3">
      <c r="A19" s="29" t="s">
        <v>2</v>
      </c>
      <c r="B19" s="33">
        <v>12</v>
      </c>
      <c r="C19" s="33">
        <f t="shared" si="0"/>
        <v>14.16</v>
      </c>
      <c r="D19" s="11">
        <v>1</v>
      </c>
      <c r="E19" s="13">
        <v>1</v>
      </c>
      <c r="F19" s="40">
        <f t="shared" si="1"/>
        <v>28.32</v>
      </c>
    </row>
    <row r="20" spans="1:8" x14ac:dyDescent="0.3">
      <c r="A20" s="30" t="s">
        <v>3</v>
      </c>
      <c r="B20" s="34">
        <v>12</v>
      </c>
      <c r="C20" s="34">
        <f>B20*1.18</f>
        <v>14.16</v>
      </c>
      <c r="D20" s="12">
        <v>0</v>
      </c>
      <c r="E20" s="14">
        <v>2</v>
      </c>
      <c r="F20" s="41">
        <f t="shared" si="1"/>
        <v>28.32</v>
      </c>
    </row>
    <row r="21" spans="1:8" x14ac:dyDescent="0.3">
      <c r="A21" s="35" t="s">
        <v>5</v>
      </c>
      <c r="B21" s="36"/>
      <c r="C21" s="36"/>
      <c r="D21" s="36">
        <f>SUM(D16:D20)</f>
        <v>9</v>
      </c>
      <c r="E21" s="36">
        <f>SUM(E16:E20)</f>
        <v>8</v>
      </c>
      <c r="F21" s="37">
        <f>SUM(F16:F20)</f>
        <v>119.47499999999999</v>
      </c>
      <c r="H21" s="88"/>
    </row>
    <row r="22" spans="1:8" x14ac:dyDescent="0.3">
      <c r="A22" s="35" t="s">
        <v>59</v>
      </c>
      <c r="B22" s="91"/>
      <c r="C22" s="36"/>
      <c r="D22" s="36"/>
      <c r="E22" s="42"/>
      <c r="F22" s="37">
        <f>F21*B6</f>
        <v>836.32499999999993</v>
      </c>
    </row>
    <row r="23" spans="1:8" x14ac:dyDescent="0.3">
      <c r="A23" s="78" t="s">
        <v>69</v>
      </c>
      <c r="B23" s="89"/>
      <c r="C23" s="90"/>
      <c r="D23" s="89"/>
      <c r="E23" s="26" t="s">
        <v>58</v>
      </c>
      <c r="F23" s="82">
        <f>F22</f>
        <v>836.32499999999993</v>
      </c>
      <c r="G23" s="88"/>
    </row>
    <row r="24" spans="1:8" x14ac:dyDescent="0.3">
      <c r="A24" s="50" t="s">
        <v>56</v>
      </c>
      <c r="B24" s="92"/>
      <c r="C24" s="51"/>
      <c r="D24" s="51"/>
      <c r="E24" s="52"/>
      <c r="F24" s="49">
        <f>F22-F23</f>
        <v>0</v>
      </c>
    </row>
    <row r="25" spans="1:8" x14ac:dyDescent="0.3">
      <c r="A25" s="62" t="s">
        <v>20</v>
      </c>
      <c r="B25" s="5"/>
      <c r="C25" s="5"/>
      <c r="D25" s="5"/>
      <c r="F25" s="28"/>
    </row>
    <row r="26" spans="1:8" x14ac:dyDescent="0.3">
      <c r="A26" s="62"/>
      <c r="B26" s="5"/>
      <c r="C26" s="5"/>
      <c r="D26" s="5"/>
      <c r="F26" s="28"/>
    </row>
    <row r="27" spans="1:8" x14ac:dyDescent="0.3">
      <c r="A27" s="62"/>
      <c r="B27" s="5"/>
      <c r="C27" s="5"/>
      <c r="D27" s="5"/>
      <c r="F27" s="28"/>
    </row>
    <row r="28" spans="1:8" x14ac:dyDescent="0.3">
      <c r="A28" s="62"/>
      <c r="D28" s="109" t="s">
        <v>64</v>
      </c>
      <c r="E28" s="110"/>
      <c r="F28" s="10"/>
    </row>
    <row r="29" spans="1:8" ht="28.8" x14ac:dyDescent="0.3">
      <c r="A29" s="22" t="s">
        <v>71</v>
      </c>
      <c r="B29" s="26" t="s">
        <v>14</v>
      </c>
      <c r="C29" s="54" t="s">
        <v>18</v>
      </c>
      <c r="D29" s="16"/>
      <c r="E29" s="16" t="s">
        <v>65</v>
      </c>
      <c r="F29" s="42" t="s">
        <v>17</v>
      </c>
    </row>
    <row r="30" spans="1:8" x14ac:dyDescent="0.3">
      <c r="A30" s="55" t="s">
        <v>11</v>
      </c>
      <c r="B30" s="33">
        <v>25</v>
      </c>
      <c r="C30" s="56">
        <f>B30*1.18</f>
        <v>29.5</v>
      </c>
      <c r="D30" s="83"/>
      <c r="E30" s="15"/>
      <c r="F30" s="43">
        <f>C30*E30</f>
        <v>0</v>
      </c>
    </row>
    <row r="31" spans="1:8" x14ac:dyDescent="0.3">
      <c r="A31" s="55" t="s">
        <v>12</v>
      </c>
      <c r="B31" s="33">
        <v>35</v>
      </c>
      <c r="C31" s="56">
        <f t="shared" ref="C31:C33" si="2">B31*1.18</f>
        <v>41.3</v>
      </c>
      <c r="D31" s="94"/>
      <c r="E31" s="11"/>
      <c r="F31" s="43">
        <f>C31*E31</f>
        <v>0</v>
      </c>
    </row>
    <row r="32" spans="1:8" x14ac:dyDescent="0.3">
      <c r="A32" s="55" t="s">
        <v>10</v>
      </c>
      <c r="B32" s="33">
        <v>52</v>
      </c>
      <c r="C32" s="56">
        <f t="shared" si="2"/>
        <v>61.36</v>
      </c>
      <c r="D32" s="94"/>
      <c r="E32" s="11">
        <v>2</v>
      </c>
      <c r="F32" s="43">
        <f>C32*E32</f>
        <v>122.72</v>
      </c>
    </row>
    <row r="33" spans="1:6" x14ac:dyDescent="0.3">
      <c r="A33" s="57" t="s">
        <v>21</v>
      </c>
      <c r="B33" s="34">
        <v>55</v>
      </c>
      <c r="C33" s="58">
        <f t="shared" si="2"/>
        <v>64.899999999999991</v>
      </c>
      <c r="D33" s="95"/>
      <c r="E33" s="12">
        <v>2</v>
      </c>
      <c r="F33" s="43">
        <f>C33*E33</f>
        <v>129.79999999999998</v>
      </c>
    </row>
    <row r="34" spans="1:6" x14ac:dyDescent="0.3">
      <c r="A34" s="45" t="s">
        <v>9</v>
      </c>
      <c r="B34" s="46"/>
      <c r="C34" s="46"/>
      <c r="D34" s="46"/>
      <c r="E34" s="47"/>
      <c r="F34" s="44">
        <f>SUM(F30:F33)</f>
        <v>252.51999999999998</v>
      </c>
    </row>
    <row r="35" spans="1:6" x14ac:dyDescent="0.3">
      <c r="A35" s="78" t="s">
        <v>61</v>
      </c>
      <c r="B35" s="80">
        <v>64.900000000000006</v>
      </c>
      <c r="C35" s="81" t="s">
        <v>60</v>
      </c>
      <c r="D35" s="79">
        <v>1</v>
      </c>
      <c r="E35" s="23" t="s">
        <v>58</v>
      </c>
      <c r="F35" s="82">
        <f>B35*D35*2</f>
        <v>129.80000000000001</v>
      </c>
    </row>
    <row r="36" spans="1:6" x14ac:dyDescent="0.3">
      <c r="A36" s="50" t="s">
        <v>56</v>
      </c>
      <c r="B36" s="51"/>
      <c r="C36" s="51"/>
      <c r="D36" s="51"/>
      <c r="E36" s="52"/>
      <c r="F36" s="49">
        <f>F34-F35</f>
        <v>122.71999999999997</v>
      </c>
    </row>
    <row r="37" spans="1:6" x14ac:dyDescent="0.3">
      <c r="A37" s="62" t="s">
        <v>19</v>
      </c>
      <c r="B37" s="70"/>
      <c r="C37" s="70"/>
      <c r="D37" s="70"/>
      <c r="E37" s="71"/>
      <c r="F37" s="72"/>
    </row>
    <row r="38" spans="1:6" x14ac:dyDescent="0.3">
      <c r="A38" s="62"/>
      <c r="B38" s="70"/>
      <c r="C38" s="70"/>
      <c r="D38" s="70"/>
      <c r="E38" s="71"/>
      <c r="F38" s="72"/>
    </row>
    <row r="39" spans="1:6" x14ac:dyDescent="0.3">
      <c r="A39" s="62"/>
      <c r="B39" s="70"/>
      <c r="C39" s="70"/>
      <c r="D39" s="70"/>
      <c r="E39" s="71"/>
      <c r="F39" s="72"/>
    </row>
    <row r="40" spans="1:6" x14ac:dyDescent="0.3">
      <c r="A40" s="62"/>
      <c r="B40" s="111" t="s">
        <v>78</v>
      </c>
      <c r="C40" s="112"/>
      <c r="D40" s="112"/>
      <c r="E40" s="113"/>
      <c r="F40" s="10"/>
    </row>
    <row r="41" spans="1:6" ht="28.8" x14ac:dyDescent="0.3">
      <c r="A41" s="22" t="s">
        <v>72</v>
      </c>
      <c r="B41" s="19" t="s">
        <v>46</v>
      </c>
      <c r="C41" s="18"/>
      <c r="D41" s="19"/>
      <c r="E41" s="98" t="s">
        <v>66</v>
      </c>
      <c r="F41" s="48" t="s">
        <v>17</v>
      </c>
    </row>
    <row r="42" spans="1:6" x14ac:dyDescent="0.3">
      <c r="A42" s="59" t="s">
        <v>13</v>
      </c>
      <c r="B42" s="20">
        <v>100</v>
      </c>
      <c r="C42" s="56"/>
      <c r="D42" s="83"/>
      <c r="E42" s="13">
        <v>2</v>
      </c>
      <c r="F42" s="39">
        <f>(B42*D42)+(B42*E42)</f>
        <v>200</v>
      </c>
    </row>
    <row r="43" spans="1:6" x14ac:dyDescent="0.3">
      <c r="A43" s="60" t="s">
        <v>15</v>
      </c>
      <c r="B43" s="20">
        <v>65</v>
      </c>
      <c r="C43" s="56"/>
      <c r="D43" s="94"/>
      <c r="E43" s="13">
        <v>2</v>
      </c>
      <c r="F43" s="40">
        <f t="shared" ref="F43:F44" si="3">(B43*D43)+(B43*E43)</f>
        <v>130</v>
      </c>
    </row>
    <row r="44" spans="1:6" x14ac:dyDescent="0.3">
      <c r="A44" s="61" t="s">
        <v>16</v>
      </c>
      <c r="B44" s="21">
        <v>0</v>
      </c>
      <c r="C44" s="58"/>
      <c r="D44" s="95"/>
      <c r="E44" s="14"/>
      <c r="F44" s="41">
        <f t="shared" si="3"/>
        <v>0</v>
      </c>
    </row>
    <row r="45" spans="1:6" x14ac:dyDescent="0.3">
      <c r="A45" s="50" t="s">
        <v>9</v>
      </c>
      <c r="B45" s="51"/>
      <c r="C45" s="51"/>
      <c r="D45" s="51"/>
      <c r="E45" s="51"/>
      <c r="F45" s="44">
        <f>SUM(F42:F44)</f>
        <v>330</v>
      </c>
    </row>
    <row r="46" spans="1:6" x14ac:dyDescent="0.3">
      <c r="A46" s="78" t="s">
        <v>74</v>
      </c>
      <c r="B46" s="80">
        <v>100</v>
      </c>
      <c r="C46" s="81" t="s">
        <v>57</v>
      </c>
      <c r="D46" s="96">
        <v>2</v>
      </c>
      <c r="E46" s="23" t="s">
        <v>58</v>
      </c>
      <c r="F46" s="82">
        <f>B46*D46</f>
        <v>200</v>
      </c>
    </row>
    <row r="47" spans="1:6" x14ac:dyDescent="0.3">
      <c r="A47" s="50" t="s">
        <v>79</v>
      </c>
      <c r="B47" s="51"/>
      <c r="C47" s="51"/>
      <c r="D47" s="51"/>
      <c r="E47" s="52"/>
      <c r="F47" s="97">
        <f>F45-F46</f>
        <v>130</v>
      </c>
    </row>
    <row r="48" spans="1:6" x14ac:dyDescent="0.3">
      <c r="A48" s="69"/>
      <c r="F48" s="101"/>
    </row>
    <row r="49" spans="1:10" x14ac:dyDescent="0.3">
      <c r="A49" s="69"/>
      <c r="F49" s="72"/>
      <c r="J49" t="s">
        <v>22</v>
      </c>
    </row>
    <row r="50" spans="1:10" x14ac:dyDescent="0.3">
      <c r="A50" s="62"/>
      <c r="C50" s="19" t="s">
        <v>52</v>
      </c>
      <c r="F50" s="10"/>
    </row>
    <row r="51" spans="1:10" x14ac:dyDescent="0.3">
      <c r="A51" s="25" t="s">
        <v>73</v>
      </c>
      <c r="B51" s="24" t="s">
        <v>14</v>
      </c>
      <c r="C51" s="19" t="s">
        <v>0</v>
      </c>
      <c r="D51" s="4"/>
      <c r="E51" s="4"/>
      <c r="F51" s="48" t="s">
        <v>1</v>
      </c>
    </row>
    <row r="52" spans="1:10" x14ac:dyDescent="0.3">
      <c r="A52" s="59" t="s">
        <v>6</v>
      </c>
      <c r="B52" s="63">
        <v>30.99</v>
      </c>
      <c r="C52" s="83"/>
      <c r="D52" s="5"/>
      <c r="F52" s="39">
        <f>C52*B52</f>
        <v>0</v>
      </c>
    </row>
    <row r="53" spans="1:10" x14ac:dyDescent="0.3">
      <c r="A53" s="59" t="s">
        <v>7</v>
      </c>
      <c r="B53" s="86">
        <v>35.99</v>
      </c>
      <c r="C53" s="15">
        <v>7</v>
      </c>
      <c r="D53" s="87"/>
      <c r="E53" s="6"/>
      <c r="F53" s="39">
        <f>C53*B53</f>
        <v>251.93</v>
      </c>
    </row>
    <row r="54" spans="1:10" x14ac:dyDescent="0.3">
      <c r="A54" s="61" t="s">
        <v>8</v>
      </c>
      <c r="B54" s="58">
        <v>46.99</v>
      </c>
      <c r="C54" s="12"/>
      <c r="D54" s="3"/>
      <c r="E54" s="2"/>
      <c r="F54" s="41">
        <f t="shared" ref="F54" si="4">C54*B54</f>
        <v>0</v>
      </c>
    </row>
    <row r="55" spans="1:10" x14ac:dyDescent="0.3">
      <c r="A55" s="84" t="s">
        <v>75</v>
      </c>
      <c r="B55" s="47"/>
      <c r="C55" s="47"/>
      <c r="D55" s="47"/>
      <c r="E55" s="85"/>
      <c r="F55" s="53">
        <f>SUM(F52:F54)</f>
        <v>251.93</v>
      </c>
    </row>
    <row r="56" spans="1:10" x14ac:dyDescent="0.3">
      <c r="A56" s="62" t="s">
        <v>62</v>
      </c>
      <c r="F56" s="10"/>
    </row>
    <row r="57" spans="1:10" x14ac:dyDescent="0.3">
      <c r="A57" s="62"/>
      <c r="F57" s="10"/>
    </row>
    <row r="58" spans="1:10" x14ac:dyDescent="0.3">
      <c r="A58" s="62"/>
      <c r="F58" s="10"/>
    </row>
    <row r="59" spans="1:10" x14ac:dyDescent="0.3">
      <c r="A59" s="22" t="s">
        <v>23</v>
      </c>
      <c r="B59" s="23" t="s">
        <v>28</v>
      </c>
      <c r="C59" s="23" t="s">
        <v>29</v>
      </c>
      <c r="D59" s="24" t="s">
        <v>30</v>
      </c>
      <c r="F59" s="10"/>
    </row>
    <row r="60" spans="1:10" x14ac:dyDescent="0.3">
      <c r="A60" s="64" t="s">
        <v>31</v>
      </c>
      <c r="B60" s="65" t="s">
        <v>32</v>
      </c>
      <c r="C60" s="65" t="s">
        <v>32</v>
      </c>
      <c r="D60" s="66" t="s">
        <v>32</v>
      </c>
      <c r="F60" s="10"/>
    </row>
    <row r="61" spans="1:10" x14ac:dyDescent="0.3">
      <c r="A61" s="64" t="s">
        <v>33</v>
      </c>
      <c r="B61" s="65" t="s">
        <v>34</v>
      </c>
      <c r="C61" s="65" t="s">
        <v>35</v>
      </c>
      <c r="D61" s="66" t="s">
        <v>36</v>
      </c>
      <c r="F61" s="10"/>
    </row>
    <row r="62" spans="1:10" x14ac:dyDescent="0.3">
      <c r="A62" s="64" t="s">
        <v>38</v>
      </c>
      <c r="B62" s="65" t="s">
        <v>37</v>
      </c>
      <c r="C62" s="65" t="s">
        <v>39</v>
      </c>
      <c r="D62" s="66" t="s">
        <v>40</v>
      </c>
      <c r="F62" s="10"/>
    </row>
    <row r="63" spans="1:10" x14ac:dyDescent="0.3">
      <c r="A63" s="61" t="s">
        <v>41</v>
      </c>
      <c r="B63" s="67" t="s">
        <v>42</v>
      </c>
      <c r="C63" s="67" t="s">
        <v>42</v>
      </c>
      <c r="D63" s="68" t="s">
        <v>42</v>
      </c>
      <c r="F63" s="10"/>
    </row>
    <row r="64" spans="1:10" x14ac:dyDescent="0.3">
      <c r="A64" s="62"/>
      <c r="F64" s="10"/>
    </row>
    <row r="65" spans="1:6" x14ac:dyDescent="0.3">
      <c r="A65" s="62" t="s">
        <v>24</v>
      </c>
      <c r="F65" s="10"/>
    </row>
    <row r="66" spans="1:6" x14ac:dyDescent="0.3">
      <c r="A66" s="62" t="s">
        <v>25</v>
      </c>
      <c r="F66" s="10"/>
    </row>
    <row r="67" spans="1:6" x14ac:dyDescent="0.3">
      <c r="A67" s="62" t="s">
        <v>55</v>
      </c>
      <c r="F67" s="10"/>
    </row>
    <row r="68" spans="1:6" x14ac:dyDescent="0.3">
      <c r="A68" t="s">
        <v>76</v>
      </c>
      <c r="F68" s="10"/>
    </row>
    <row r="69" spans="1:6" x14ac:dyDescent="0.3">
      <c r="A69" s="8" t="s">
        <v>27</v>
      </c>
      <c r="B69" s="2"/>
      <c r="C69" s="2"/>
      <c r="D69" s="2"/>
      <c r="E69" s="2"/>
      <c r="F69" s="9"/>
    </row>
  </sheetData>
  <mergeCells count="5">
    <mergeCell ref="A2:F2"/>
    <mergeCell ref="A12:F12"/>
    <mergeCell ref="D14:E14"/>
    <mergeCell ref="D28:E28"/>
    <mergeCell ref="B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HIA Calculator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Dohrn</dc:creator>
  <cp:lastModifiedBy>Brian Dohrn</cp:lastModifiedBy>
  <dcterms:created xsi:type="dcterms:W3CDTF">2026-02-25T13:09:43Z</dcterms:created>
  <dcterms:modified xsi:type="dcterms:W3CDTF">2026-02-26T21:22:10Z</dcterms:modified>
</cp:coreProperties>
</file>